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28830" windowHeight="14610" activeTab="0"/>
  </bookViews>
  <sheets>
    <sheet name="sans pénalités" sheetId="1" r:id="rId1"/>
    <sheet name="avec pénalités" sheetId="2" r:id="rId2"/>
    <sheet name="variante courte" sheetId="3" r:id="rId3"/>
  </sheets>
  <definedNames/>
  <calcPr fullCalcOnLoad="1"/>
</workbook>
</file>

<file path=xl/sharedStrings.xml><?xml version="1.0" encoding="utf-8"?>
<sst xmlns="http://schemas.openxmlformats.org/spreadsheetml/2006/main" count="42" uniqueCount="17">
  <si>
    <t>Test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</si>
  <si>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sans pénalités</t>
    </r>
  </si>
  <si>
    <t>Nombre de joueurs:</t>
  </si>
  <si>
    <t>Total</t>
  </si>
  <si>
    <t>Moyenne par joueur</t>
  </si>
  <si>
    <t>Moyenne par joueur par manche</t>
  </si>
  <si>
    <r>
      <t>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poisson</t>
    </r>
  </si>
  <si>
    <r>
      <t>2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</si>
  <si>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r>
      <t>3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poisson</t>
    </r>
  </si>
  <si>
    <t>Poissons au début de la manche</t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</si>
  <si>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avec pénalités</t>
    </r>
  </si>
  <si>
    <r>
      <rPr>
        <b/>
        <sz val="14"/>
        <rFont val="Arial"/>
        <family val="2"/>
      </rPr>
      <t>Déroulement du jeu «Le vivier»</t>
    </r>
    <r>
      <rPr>
        <b/>
        <sz val="17"/>
        <rFont val="Arial"/>
        <family val="2"/>
      </rPr>
      <t xml:space="preserve">
</t>
    </r>
    <r>
      <rPr>
        <b/>
        <sz val="9"/>
        <rFont val="Arial"/>
        <family val="2"/>
      </rPr>
      <t>variante courte</t>
    </r>
  </si>
  <si>
    <t>Joueurs demandant une pénalité</t>
  </si>
  <si>
    <t>Total de poissons
péchés</t>
  </si>
  <si>
    <t>Poissons restants</t>
  </si>
  <si>
    <t>Points déduits par joueur pénalisé</t>
  </si>
  <si>
    <t>Introduire des pénalités</t>
  </si>
</sst>
</file>

<file path=xl/styles.xml><?xml version="1.0" encoding="utf-8"?>
<styleSheet xmlns="http://schemas.openxmlformats.org/spreadsheetml/2006/main">
  <numFmts count="2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4.75"/>
      <color indexed="8"/>
      <name val="Arial"/>
      <family val="0"/>
    </font>
    <font>
      <b/>
      <sz val="14.7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4.5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8EBB"/>
        <bgColor indexed="64"/>
      </patternFill>
    </fill>
    <fill>
      <patternFill patternType="solid">
        <fgColor rgb="FF8DC6EB"/>
        <bgColor indexed="64"/>
      </patternFill>
    </fill>
    <fill>
      <patternFill patternType="solid">
        <fgColor rgb="FFFFC2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176" fontId="1" fillId="0" borderId="10" xfId="0" applyNumberFormat="1" applyFont="1" applyBorder="1" applyAlignment="1" applyProtection="1">
      <alignment/>
      <protection hidden="1"/>
    </xf>
    <xf numFmtId="0" fontId="50" fillId="33" borderId="11" xfId="0" applyFont="1" applyFill="1" applyBorder="1" applyAlignment="1" applyProtection="1">
      <alignment/>
      <protection hidden="1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13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hidden="1"/>
    </xf>
    <xf numFmtId="0" fontId="51" fillId="33" borderId="12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 applyProtection="1">
      <alignment vertical="center" wrapText="1"/>
      <protection hidden="1"/>
    </xf>
    <xf numFmtId="0" fontId="50" fillId="33" borderId="17" xfId="0" applyFont="1" applyFill="1" applyBorder="1" applyAlignment="1" applyProtection="1">
      <alignment horizontal="right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2" fillId="0" borderId="19" xfId="0" applyFont="1" applyBorder="1" applyAlignment="1" applyProtection="1">
      <alignment/>
      <protection hidden="1"/>
    </xf>
    <xf numFmtId="2" fontId="1" fillId="0" borderId="10" xfId="0" applyNumberFormat="1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1" fillId="0" borderId="20" xfId="0" applyFont="1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0" fontId="1" fillId="0" borderId="11" xfId="0" applyFont="1" applyFill="1" applyBorder="1" applyAlignment="1" applyProtection="1">
      <alignment/>
      <protection hidden="1"/>
    </xf>
    <xf numFmtId="0" fontId="1" fillId="0" borderId="22" xfId="0" applyFont="1" applyFill="1" applyBorder="1" applyAlignment="1" applyProtection="1">
      <alignment/>
      <protection hidden="1"/>
    </xf>
    <xf numFmtId="0" fontId="1" fillId="0" borderId="23" xfId="0" applyFont="1" applyFill="1" applyBorder="1" applyAlignment="1" applyProtection="1">
      <alignment/>
      <protection hidden="1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5" xfId="0" applyFont="1" applyFill="1" applyBorder="1" applyAlignment="1" applyProtection="1">
      <alignment/>
      <protection locked="0"/>
    </xf>
    <xf numFmtId="0" fontId="1" fillId="35" borderId="24" xfId="0" applyFont="1" applyFill="1" applyBorder="1" applyAlignment="1" applyProtection="1">
      <alignment/>
      <protection locked="0"/>
    </xf>
    <xf numFmtId="0" fontId="1" fillId="35" borderId="26" xfId="0" applyFont="1" applyFill="1" applyBorder="1" applyAlignment="1" applyProtection="1">
      <alignment/>
      <protection locked="0"/>
    </xf>
    <xf numFmtId="0" fontId="1" fillId="35" borderId="27" xfId="0" applyFont="1" applyFill="1" applyBorder="1" applyAlignment="1" applyProtection="1">
      <alignment/>
      <protection locked="0"/>
    </xf>
    <xf numFmtId="0" fontId="1" fillId="35" borderId="25" xfId="0" applyFont="1" applyFill="1" applyBorder="1" applyAlignment="1" applyProtection="1">
      <alignment/>
      <protection locked="0"/>
    </xf>
    <xf numFmtId="0" fontId="1" fillId="35" borderId="28" xfId="0" applyFont="1" applyFill="1" applyBorder="1" applyAlignment="1" applyProtection="1">
      <alignment/>
      <protection locked="0"/>
    </xf>
    <xf numFmtId="0" fontId="1" fillId="35" borderId="29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8" fillId="35" borderId="30" xfId="0" applyFont="1" applyFill="1" applyBorder="1" applyAlignment="1" applyProtection="1">
      <alignment vertical="center"/>
      <protection hidden="1"/>
    </xf>
    <xf numFmtId="0" fontId="8" fillId="35" borderId="31" xfId="0" applyFont="1" applyFill="1" applyBorder="1" applyAlignment="1" applyProtection="1">
      <alignment vertical="center"/>
      <protection hidden="1"/>
    </xf>
    <xf numFmtId="0" fontId="8" fillId="35" borderId="32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8" fillId="34" borderId="33" xfId="0" applyFont="1" applyFill="1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1" fillId="36" borderId="35" xfId="0" applyFont="1" applyFill="1" applyBorder="1" applyAlignment="1" applyProtection="1">
      <alignment horizontal="center" vertical="center"/>
      <protection locked="0"/>
    </xf>
    <xf numFmtId="0" fontId="1" fillId="36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horizontal="right"/>
      <protection hidden="1"/>
    </xf>
    <xf numFmtId="0" fontId="1" fillId="0" borderId="37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left"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1" fillId="0" borderId="38" xfId="0" applyFont="1" applyBorder="1" applyAlignment="1" applyProtection="1">
      <alignment horizontal="right" vertical="center"/>
      <protection hidden="1"/>
    </xf>
    <xf numFmtId="0" fontId="1" fillId="0" borderId="39" xfId="0" applyFont="1" applyBorder="1" applyAlignment="1" applyProtection="1">
      <alignment horizontal="right" vertical="center"/>
      <protection hidden="1"/>
    </xf>
    <xf numFmtId="0" fontId="1" fillId="0" borderId="14" xfId="0" applyFont="1" applyBorder="1" applyAlignment="1" applyProtection="1">
      <alignment horizontal="right" vertical="center"/>
      <protection hidden="1"/>
    </xf>
    <xf numFmtId="0" fontId="1" fillId="0" borderId="40" xfId="0" applyFont="1" applyBorder="1" applyAlignment="1" applyProtection="1">
      <alignment horizontal="right" vertical="center"/>
      <protection hidden="1"/>
    </xf>
    <xf numFmtId="0" fontId="1" fillId="0" borderId="26" xfId="0" applyFont="1" applyFill="1" applyBorder="1" applyAlignment="1" applyProtection="1">
      <alignment horizontal="right"/>
      <protection hidden="1"/>
    </xf>
    <xf numFmtId="0" fontId="1" fillId="0" borderId="27" xfId="0" applyFont="1" applyFill="1" applyBorder="1" applyAlignment="1" applyProtection="1">
      <alignment horizontal="right"/>
      <protection hidden="1"/>
    </xf>
    <xf numFmtId="0" fontId="50" fillId="0" borderId="0" xfId="0" applyFont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right"/>
      <protection hidden="1"/>
    </xf>
    <xf numFmtId="0" fontId="1" fillId="0" borderId="42" xfId="0" applyFont="1" applyFill="1" applyBorder="1" applyAlignment="1" applyProtection="1">
      <alignment horizontal="right"/>
      <protection hidden="1"/>
    </xf>
    <xf numFmtId="0" fontId="1" fillId="0" borderId="43" xfId="0" applyFont="1" applyFill="1" applyBorder="1" applyAlignment="1" applyProtection="1">
      <alignment horizontal="right"/>
      <protection hidden="1"/>
    </xf>
    <xf numFmtId="0" fontId="51" fillId="33" borderId="26" xfId="0" applyFont="1" applyFill="1" applyBorder="1" applyAlignment="1" applyProtection="1">
      <alignment horizontal="right"/>
      <protection hidden="1"/>
    </xf>
    <xf numFmtId="0" fontId="51" fillId="33" borderId="27" xfId="0" applyFont="1" applyFill="1" applyBorder="1" applyAlignment="1" applyProtection="1">
      <alignment horizontal="right"/>
      <protection hidden="1"/>
    </xf>
    <xf numFmtId="0" fontId="1" fillId="0" borderId="28" xfId="0" applyFont="1" applyFill="1" applyBorder="1" applyAlignment="1" applyProtection="1">
      <alignment horizontal="right"/>
      <protection hidden="1"/>
    </xf>
    <xf numFmtId="0" fontId="1" fillId="0" borderId="29" xfId="0" applyFont="1" applyFill="1" applyBorder="1" applyAlignment="1" applyProtection="1">
      <alignment horizontal="right"/>
      <protection hidden="1"/>
    </xf>
    <xf numFmtId="0" fontId="8" fillId="0" borderId="44" xfId="0" applyFont="1" applyFill="1" applyBorder="1" applyAlignment="1" applyProtection="1">
      <alignment horizontal="left" vertical="center" wrapText="1"/>
      <protection hidden="1"/>
    </xf>
    <xf numFmtId="0" fontId="1" fillId="0" borderId="45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ont>
        <color theme="0"/>
      </font>
      <fill>
        <patternFill>
          <bgColor rgb="FFFF0000"/>
        </patternFill>
      </fill>
    </dxf>
    <dxf/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'sans pénalités'!$B$12:$B$21</c:f>
              <c:numCache/>
            </c:numRef>
          </c:val>
          <c:smooth val="0"/>
        </c:ser>
        <c:marker val="1"/>
        <c:axId val="3813434"/>
        <c:axId val="34320907"/>
      </c:lineChart>
      <c:catAx>
        <c:axId val="381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907"/>
        <c:crosses val="autoZero"/>
        <c:auto val="1"/>
        <c:lblOffset val="100"/>
        <c:tickLblSkip val="1"/>
        <c:noMultiLvlLbl val="0"/>
      </c:catAx>
      <c:valAx>
        <c:axId val="3432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43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5"/>
          <c:w val="0.97525"/>
          <c:h val="0.75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'avec pénalités'!$B$12:$B$21</c:f>
              <c:numCache/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30053"/>
        <c:crosses val="autoZero"/>
        <c:auto val="1"/>
        <c:lblOffset val="100"/>
        <c:tickLblSkip val="1"/>
        <c:noMultiLvlLbl val="0"/>
      </c:catAx>
      <c:valAx>
        <c:axId val="28530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270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Poissons dans l’étang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"/>
          <c:y val="0.1165"/>
          <c:w val="0.968"/>
          <c:h val="0.74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'variante courte'!$B$12:$B$21</c:f>
              <c:numCache/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Manches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32927"/>
        <c:crosses val="autoZero"/>
        <c:auto val="1"/>
        <c:lblOffset val="100"/>
        <c:tickLblSkip val="1"/>
        <c:noMultiLvlLbl val="0"/>
      </c:catAx>
      <c:valAx>
        <c:axId val="292329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4388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E0F0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9150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678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28</xdr:row>
      <xdr:rowOff>66675</xdr:rowOff>
    </xdr:from>
    <xdr:to>
      <xdr:col>9</xdr:col>
      <xdr:colOff>0</xdr:colOff>
      <xdr:row>47</xdr:row>
      <xdr:rowOff>104775</xdr:rowOff>
    </xdr:to>
    <xdr:graphicFrame>
      <xdr:nvGraphicFramePr>
        <xdr:cNvPr id="1" name="Diagramm 1"/>
        <xdr:cNvGraphicFramePr/>
      </xdr:nvGraphicFramePr>
      <xdr:xfrm>
        <a:off x="76200" y="5876925"/>
        <a:ext cx="64770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49</xdr:row>
      <xdr:rowOff>28575</xdr:rowOff>
    </xdr:from>
    <xdr:to>
      <xdr:col>8</xdr:col>
      <xdr:colOff>171450</xdr:colOff>
      <xdr:row>55</xdr:row>
      <xdr:rowOff>38100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9429750"/>
          <a:ext cx="6315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10</xdr:col>
      <xdr:colOff>609600</xdr:colOff>
      <xdr:row>1</xdr:row>
      <xdr:rowOff>266700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67525" y="0"/>
          <a:ext cx="1181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M33"/>
  <sheetViews>
    <sheetView showGridLines="0" tabSelected="1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</v>
      </c>
      <c r="B1" s="52"/>
      <c r="C1" s="52"/>
      <c r="D1" s="52"/>
    </row>
    <row r="2" spans="1:4" ht="24.7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9" spans="8:10" ht="5.25" customHeight="1" thickBot="1">
      <c r="H9" s="36"/>
      <c r="I9" s="36"/>
      <c r="J9" s="36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37"/>
      <c r="I10" s="36"/>
      <c r="J10" s="36"/>
      <c r="K10" s="2"/>
    </row>
    <row r="11" spans="1:11" ht="1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37"/>
      <c r="I11" s="36"/>
      <c r="J11" s="36"/>
      <c r="K11" s="12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37"/>
      <c r="I12" s="36"/>
      <c r="J12" s="36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37"/>
      <c r="I13" s="36"/>
      <c r="J13" s="36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37"/>
      <c r="I14" s="36"/>
      <c r="J14" s="36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37"/>
      <c r="I15" s="36"/>
      <c r="J15" s="36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37"/>
      <c r="I16" s="36"/>
      <c r="J16" s="36"/>
      <c r="K16" s="12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37"/>
      <c r="I17" s="36"/>
      <c r="J17" s="36"/>
      <c r="K17" s="12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37"/>
      <c r="I18" s="36"/>
      <c r="J18" s="36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37"/>
      <c r="I19" s="36"/>
      <c r="J19" s="36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37"/>
      <c r="I20" s="36"/>
      <c r="J20" s="36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37"/>
      <c r="I21" s="36"/>
      <c r="J21" s="36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7">
    <mergeCell ref="B25:E25"/>
    <mergeCell ref="C4:C5"/>
    <mergeCell ref="D22:E23"/>
    <mergeCell ref="F22:F23"/>
    <mergeCell ref="D24:E24"/>
    <mergeCell ref="A1:D2"/>
    <mergeCell ref="A4:B5"/>
  </mergeCells>
  <conditionalFormatting sqref="G12:G21">
    <cfRule type="containsText" priority="20" dxfId="0" operator="containsText" stopIfTrue="1" text="Keine">
      <formula>NOT(ISERROR(SEARCH("Keine",G12)))</formula>
    </cfRule>
  </conditionalFormatting>
  <conditionalFormatting sqref="B12:B21">
    <cfRule type="containsText" priority="19" dxfId="0" operator="containsText" stopIfTrue="1" text="Teich leer">
      <formula>NOT(ISERROR(SEARCH("Teich leer",B12)))</formula>
    </cfRule>
  </conditionalFormatting>
  <dataValidations count="4">
    <dataValidation errorStyle="information" allowBlank="1" showInputMessage="1" sqref="B11:B22"/>
    <dataValidation type="whole" operator="lessThanOrEqual" allowBlank="1" showInputMessage="1" showErrorMessage="1" errorTitle="Ungültige Eingabe" error="Anzahl Bestrafende &gt; Anzahl Teilnehmer" sqref="H11:H22">
      <formula1>$C$4</formula1>
    </dataValidation>
    <dataValidation type="whole" operator="lessThanOrEqual" allowBlank="1" showInputMessage="1" showErrorMessage="1" errorTitle="Eingabe ungültig" error="Anzahl Fische &gt; Anzahl Teilnehmer" sqref="C11:E11 C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10</v>
      </c>
      <c r="B1" s="52"/>
      <c r="C1" s="52"/>
      <c r="D1" s="52"/>
    </row>
    <row r="2" spans="1:4" ht="22.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/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/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42.75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2:J12"/>
    <mergeCell ref="A1:D2"/>
    <mergeCell ref="I13:J13"/>
    <mergeCell ref="I10:J10"/>
    <mergeCell ref="C4:C5"/>
    <mergeCell ref="I14:J14"/>
    <mergeCell ref="I15:J15"/>
    <mergeCell ref="I11:J11"/>
    <mergeCell ref="I18:J18"/>
    <mergeCell ref="D22:E23"/>
    <mergeCell ref="I20:J20"/>
    <mergeCell ref="H7:J8"/>
    <mergeCell ref="I21:J21"/>
    <mergeCell ref="A4:B5"/>
    <mergeCell ref="F22:F23"/>
    <mergeCell ref="I17:J17"/>
    <mergeCell ref="H23:J24"/>
    <mergeCell ref="I19:J19"/>
    <mergeCell ref="B25:E25"/>
    <mergeCell ref="I16:J16"/>
    <mergeCell ref="D24:E24"/>
  </mergeCells>
  <conditionalFormatting sqref="G12:G21">
    <cfRule type="containsText" priority="34" dxfId="0" operator="containsText" stopIfTrue="1" text="Keine">
      <formula>NOT(ISERROR(SEARCH("Keine",G12)))</formula>
    </cfRule>
  </conditionalFormatting>
  <conditionalFormatting sqref="B12:B21">
    <cfRule type="containsText" priority="33" dxfId="0" operator="containsText" stopIfTrue="1" text="Teich leer">
      <formula>NOT(ISERROR(SEARCH("Teich leer",B12)))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M33"/>
  <sheetViews>
    <sheetView showGridLines="0" view="pageLayout" zoomScaleNormal="130" workbookViewId="0" topLeftCell="A1">
      <selection activeCell="C4" sqref="C4:C5"/>
    </sheetView>
  </sheetViews>
  <sheetFormatPr defaultColWidth="11.421875" defaultRowHeight="12.75"/>
  <cols>
    <col min="1" max="1" width="5.57421875" style="1" bestFit="1" customWidth="1"/>
    <col min="2" max="2" width="16.00390625" style="1" customWidth="1"/>
    <col min="3" max="6" width="10.7109375" style="1" customWidth="1"/>
    <col min="7" max="7" width="14.140625" style="1" bestFit="1" customWidth="1"/>
    <col min="8" max="8" width="14.57421875" style="1" bestFit="1" customWidth="1"/>
    <col min="9" max="9" width="5.140625" style="1" bestFit="1" customWidth="1"/>
    <col min="10" max="10" width="13.28125" style="1" customWidth="1"/>
    <col min="11" max="16384" width="11.421875" style="1" customWidth="1"/>
  </cols>
  <sheetData>
    <row r="1" spans="1:4" ht="15">
      <c r="A1" s="51" t="s">
        <v>11</v>
      </c>
      <c r="B1" s="52"/>
      <c r="C1" s="52"/>
      <c r="D1" s="52"/>
    </row>
    <row r="2" spans="1:4" ht="23.25" customHeight="1">
      <c r="A2" s="52"/>
      <c r="B2" s="52"/>
      <c r="C2" s="52"/>
      <c r="D2" s="52"/>
    </row>
    <row r="4" spans="1:6" ht="15" customHeight="1">
      <c r="A4" s="53" t="s">
        <v>2</v>
      </c>
      <c r="B4" s="54"/>
      <c r="C4" s="46">
        <v>0</v>
      </c>
      <c r="E4" s="21"/>
      <c r="F4" s="22"/>
    </row>
    <row r="5" spans="1:6" ht="18" customHeight="1">
      <c r="A5" s="55"/>
      <c r="B5" s="56"/>
      <c r="C5" s="47"/>
      <c r="E5" s="21"/>
      <c r="F5" s="22"/>
    </row>
    <row r="6" spans="2:9" ht="5.25" customHeight="1">
      <c r="B6" s="16"/>
      <c r="C6" s="16"/>
      <c r="D6" s="16"/>
      <c r="E6" s="16"/>
      <c r="F6" s="16"/>
      <c r="G6" s="17"/>
      <c r="H6" s="17"/>
      <c r="I6" s="17"/>
    </row>
    <row r="7" spans="8:10" ht="15">
      <c r="H7" s="59" t="s">
        <v>16</v>
      </c>
      <c r="I7" s="59"/>
      <c r="J7" s="59"/>
    </row>
    <row r="8" spans="8:10" ht="15">
      <c r="H8" s="60"/>
      <c r="I8" s="60"/>
      <c r="J8" s="60"/>
    </row>
    <row r="9" spans="8:10" ht="5.25" customHeight="1" thickBot="1">
      <c r="H9" s="18"/>
      <c r="I9" s="18"/>
      <c r="J9" s="18"/>
    </row>
    <row r="10" spans="1:11" s="3" customFormat="1" ht="38.25" customHeight="1" thickBot="1">
      <c r="A10" s="15"/>
      <c r="B10" s="41" t="s">
        <v>9</v>
      </c>
      <c r="C10" s="38" t="s">
        <v>6</v>
      </c>
      <c r="D10" s="39" t="s">
        <v>7</v>
      </c>
      <c r="E10" s="40" t="s">
        <v>8</v>
      </c>
      <c r="F10" s="41" t="s">
        <v>13</v>
      </c>
      <c r="G10" s="41" t="s">
        <v>14</v>
      </c>
      <c r="H10" s="42" t="s">
        <v>12</v>
      </c>
      <c r="I10" s="68" t="s">
        <v>15</v>
      </c>
      <c r="J10" s="69"/>
      <c r="K10" s="2"/>
    </row>
    <row r="11" spans="1:11" ht="15.75">
      <c r="A11" s="14" t="s">
        <v>0</v>
      </c>
      <c r="B11" s="6">
        <f>4*C$4</f>
        <v>0</v>
      </c>
      <c r="C11" s="7"/>
      <c r="D11" s="8"/>
      <c r="E11" s="9"/>
      <c r="F11" s="10">
        <f>SUM(C11:E11)</f>
        <v>0</v>
      </c>
      <c r="G11" s="10">
        <f>IF(E11="","",(B11-F11))</f>
      </c>
      <c r="H11" s="11"/>
      <c r="I11" s="64">
        <f>IF(H11="","",(-(IF((IF(H11-1&lt;=3,H11-1,3))&lt;0,0,IF(H11-1&lt;=3,H11-1,3)))))</f>
      </c>
      <c r="J11" s="65"/>
      <c r="K11" s="13"/>
    </row>
    <row r="12" spans="1:11" ht="15.75">
      <c r="A12" s="26">
        <v>1</v>
      </c>
      <c r="B12" s="25">
        <f>4*C$4</f>
        <v>0</v>
      </c>
      <c r="C12" s="30"/>
      <c r="D12" s="31"/>
      <c r="E12" s="32"/>
      <c r="F12" s="23">
        <f aca="true" t="shared" si="0" ref="F12:F21">SUM(C12:E12)</f>
        <v>0</v>
      </c>
      <c r="G12" s="23">
        <f>IF($C$4=0,"",IF(F12&gt;=B12,"Aucun",IF(IF(E12="","",B12-F12)&lt;0,"Aucun",IF(E12="","",B12-F12))))</f>
      </c>
      <c r="H12" s="28"/>
      <c r="I12" s="57">
        <f aca="true" t="shared" si="1" ref="I12:I21">IF(H12="","",(-(IF((IF(H12-1&lt;=3,H12-1,3))&lt;0,0,IF(H12-1&lt;=3,H12-1,3)))))</f>
      </c>
      <c r="J12" s="61"/>
      <c r="K12" s="12"/>
    </row>
    <row r="13" spans="1:11" ht="15.75">
      <c r="A13" s="26">
        <v>2</v>
      </c>
      <c r="B13" s="25">
        <f>IF(IF(G12="","",(IF(2*G12&lt;=4*C$4,2*G12,4*C$4)))&lt;0,0,IF(G12="","",(IF(2*G12&lt;=4*C$4,2*G12,4*C$4))))</f>
      </c>
      <c r="C13" s="30"/>
      <c r="D13" s="31"/>
      <c r="E13" s="32"/>
      <c r="F13" s="23">
        <f t="shared" si="0"/>
        <v>0</v>
      </c>
      <c r="G13" s="23">
        <f>IF($C$4=0,"",IF(F13&gt;=B13,"Aucun",IF(IF(E13="","",B13-F13)&lt;0,"Aucun",IF(E13="","",B13-F13))))</f>
      </c>
      <c r="H13" s="28"/>
      <c r="I13" s="57">
        <f t="shared" si="1"/>
      </c>
      <c r="J13" s="61"/>
      <c r="K13" s="12"/>
    </row>
    <row r="14" spans="1:11" ht="15.75">
      <c r="A14" s="26">
        <v>3</v>
      </c>
      <c r="B14" s="25">
        <f>IF(G13="Aucun","Vivier vide",(IF(IF(G13="","",(IF(2*G13&lt;=4*C$4,2*G13,4*C$4)))&lt;0,0,IF(G13="","",(IF(2*G13&lt;=4*C$4,2*G13,4*C$4))))))</f>
      </c>
      <c r="C14" s="30"/>
      <c r="D14" s="31"/>
      <c r="E14" s="32"/>
      <c r="F14" s="23">
        <f t="shared" si="0"/>
        <v>0</v>
      </c>
      <c r="G14" s="23">
        <f>IF($C$4=0,"",IF(F14&gt;=B14,"Aucun",IF(IF(E14="","",B14-F14)&lt;0,"Aucun",IF(E14="","",B14-F14))))</f>
      </c>
      <c r="H14" s="28"/>
      <c r="I14" s="62">
        <f t="shared" si="1"/>
      </c>
      <c r="J14" s="63"/>
      <c r="K14" s="12"/>
    </row>
    <row r="15" spans="1:11" ht="15.75">
      <c r="A15" s="26">
        <v>4</v>
      </c>
      <c r="B15" s="25">
        <f>IF(G14="Aucun","Vivier vide",(IF(IF(G14="","",(IF(2*G14&lt;=4*C$4,2*G14,4*C$4)))&lt;0,0,IF(G14="","",(IF(2*G14&lt;=4*C$4,2*G14,4*C$4))))))</f>
      </c>
      <c r="C15" s="30"/>
      <c r="D15" s="31"/>
      <c r="E15" s="32"/>
      <c r="F15" s="23">
        <f t="shared" si="0"/>
        <v>0</v>
      </c>
      <c r="G15" s="23">
        <f>IF($C$4=0,"",IF(F15&gt;=B15,"Aucun",IF(IF(E15="","",B15-F15)&lt;0,"Aucun",IF(E15="","",B15-F15))))</f>
      </c>
      <c r="H15" s="28"/>
      <c r="I15" s="57">
        <f t="shared" si="1"/>
      </c>
      <c r="J15" s="61"/>
      <c r="K15" s="12"/>
    </row>
    <row r="16" spans="1:11" ht="15.75">
      <c r="A16" s="26">
        <v>5</v>
      </c>
      <c r="B16" s="25">
        <f>IF(G15="Aucun","Vivier vide",(IF(IF(G15="","",(IF(2*G15&lt;=4*C$4,2*G15,4*C$4)))&lt;0,0,IF(G15="","",(IF(2*G15&lt;=4*C$4,2*G15,4*C$4))))))</f>
      </c>
      <c r="C16" s="30"/>
      <c r="D16" s="31"/>
      <c r="E16" s="32"/>
      <c r="F16" s="23">
        <f t="shared" si="0"/>
        <v>0</v>
      </c>
      <c r="G16" s="23">
        <f>IF($C$4=0,"",IF(F16&gt;=B16,"Aucun",IF(IF(E16="","",B16-F16)&lt;0,"Aucun",IF(E16="","",B16-F16))))</f>
      </c>
      <c r="H16" s="28"/>
      <c r="I16" s="57">
        <f t="shared" si="1"/>
      </c>
      <c r="J16" s="58"/>
      <c r="K16" s="13"/>
    </row>
    <row r="17" spans="1:11" ht="15.75">
      <c r="A17" s="26">
        <v>6</v>
      </c>
      <c r="B17" s="25">
        <f>IF(G16="Aucun","Vivier vide",(IF(IF(G16="","",(IF(2*G16&lt;=4*C$4,2*G16,4*C$4)))&lt;0,0,IF(G16="","",(IF(2*G16&lt;=4*C$4,2*G16,4*C$4))))))</f>
      </c>
      <c r="C17" s="30"/>
      <c r="D17" s="31"/>
      <c r="E17" s="32"/>
      <c r="F17" s="23">
        <f t="shared" si="0"/>
        <v>0</v>
      </c>
      <c r="G17" s="23">
        <f>IF($C$4=0,"",IF(F17&gt;=B17,"Aucun",IF(IF(E17="","",B17-F17)&lt;0,"Aucun",IF(E17="","",B17-F17))))</f>
      </c>
      <c r="H17" s="28"/>
      <c r="I17" s="57">
        <f t="shared" si="1"/>
      </c>
      <c r="J17" s="58"/>
      <c r="K17" s="13"/>
    </row>
    <row r="18" spans="1:11" ht="15.75">
      <c r="A18" s="26">
        <v>7</v>
      </c>
      <c r="B18" s="25">
        <f>IF(G17="Aucun","Vivier vide",(IF(IF(G17="","",(IF(2*G17&lt;=4*C$4,2*G17,4*C$4)))&lt;0,0,IF(G17="","",(IF(2*G17&lt;=4*C$4,2*G17,4*C$4))))))</f>
      </c>
      <c r="C18" s="30"/>
      <c r="D18" s="31"/>
      <c r="E18" s="32"/>
      <c r="F18" s="23">
        <f t="shared" si="0"/>
        <v>0</v>
      </c>
      <c r="G18" s="23">
        <f>IF($C$4=0,"",IF(F18&gt;=B18,"Aucun",IF(IF(E18="","",B18-F18)&lt;0,"Aucun",IF(E18="","",B18-F18))))</f>
      </c>
      <c r="H18" s="28"/>
      <c r="I18" s="57">
        <f t="shared" si="1"/>
      </c>
      <c r="J18" s="61"/>
      <c r="K18" s="12"/>
    </row>
    <row r="19" spans="1:11" ht="15.75">
      <c r="A19" s="26">
        <v>8</v>
      </c>
      <c r="B19" s="25">
        <f>IF(G18="Aucun","Vivier vide",(IF(IF(G18="","",(IF(2*G18&lt;=4*C$4,2*G18,4*C$4)))&lt;0,0,IF(G18="","",(IF(2*G18&lt;=4*C$4,2*G18,4*C$4))))))</f>
      </c>
      <c r="C19" s="30"/>
      <c r="D19" s="31"/>
      <c r="E19" s="32"/>
      <c r="F19" s="23">
        <f t="shared" si="0"/>
        <v>0</v>
      </c>
      <c r="G19" s="23">
        <f>IF($C$4=0,"",IF(F19&gt;=B19,"Aucun",IF(IF(E19="","",B19-F19)&lt;0,"Aucun",IF(E19="","",B19-F19))))</f>
      </c>
      <c r="H19" s="28"/>
      <c r="I19" s="57">
        <f t="shared" si="1"/>
      </c>
      <c r="J19" s="61"/>
      <c r="K19" s="12"/>
    </row>
    <row r="20" spans="1:11" ht="15.75">
      <c r="A20" s="26">
        <v>9</v>
      </c>
      <c r="B20" s="25">
        <f>IF(G19="Aucun","Vivier vide",(IF(IF(G19="","",(IF(2*G19&lt;=4*C$4,2*G19,4*C$4)))&lt;0,0,IF(G19="","",(IF(2*G19&lt;=4*C$4,2*G19,4*C$4))))))</f>
      </c>
      <c r="C20" s="30"/>
      <c r="D20" s="31"/>
      <c r="E20" s="32"/>
      <c r="F20" s="23">
        <f t="shared" si="0"/>
        <v>0</v>
      </c>
      <c r="G20" s="23">
        <f>IF($C$4=0,"",IF(F20&gt;=B20,"Aucun",IF(IF(E20="","",B20-F20)&lt;0,"Aucun",IF(E20="","",B20-F20))))</f>
      </c>
      <c r="H20" s="28"/>
      <c r="I20" s="57">
        <f t="shared" si="1"/>
      </c>
      <c r="J20" s="61"/>
      <c r="K20" s="12"/>
    </row>
    <row r="21" spans="1:11" ht="16.5" thickBot="1">
      <c r="A21" s="27">
        <v>10</v>
      </c>
      <c r="B21" s="25">
        <f>IF(G20="Aucun","Vivier vide",(IF(IF(G20="","",(IF(2*G20&lt;=4*C$4,2*G20,4*C$4)))&lt;0,0,IF(G20="","",(IF(2*G20&lt;=4*C$4,2*G20,4*C$4))))))</f>
      </c>
      <c r="C21" s="33"/>
      <c r="D21" s="34"/>
      <c r="E21" s="35"/>
      <c r="F21" s="24">
        <f t="shared" si="0"/>
        <v>0</v>
      </c>
      <c r="G21" s="23">
        <f>IF($C$4=0,"",IF(F21&gt;=B21,"Aucun",IF(IF(E21="","",B21-F21)&lt;0,"Aucun",IF(E21="","",B21-F21))))</f>
      </c>
      <c r="H21" s="29"/>
      <c r="I21" s="66">
        <f t="shared" si="1"/>
      </c>
      <c r="J21" s="67"/>
      <c r="K21" s="12"/>
    </row>
    <row r="22" spans="1:11" ht="5.25" customHeight="1">
      <c r="A22" s="4"/>
      <c r="B22" s="4"/>
      <c r="C22" s="4"/>
      <c r="D22" s="48" t="s">
        <v>3</v>
      </c>
      <c r="E22" s="48"/>
      <c r="F22" s="49">
        <f>SUM(F12:F21)</f>
        <v>0</v>
      </c>
      <c r="G22" s="4"/>
      <c r="H22" s="4"/>
      <c r="I22" s="4"/>
      <c r="J22" s="4"/>
      <c r="K22" s="4"/>
    </row>
    <row r="23" spans="1:11" ht="11.25" customHeight="1" thickBot="1">
      <c r="A23" s="4"/>
      <c r="B23" s="4"/>
      <c r="C23" s="4"/>
      <c r="D23" s="48"/>
      <c r="E23" s="48"/>
      <c r="F23" s="50"/>
      <c r="G23" s="4"/>
      <c r="H23" s="59" t="s">
        <v>16</v>
      </c>
      <c r="I23" s="59"/>
      <c r="J23" s="59"/>
      <c r="K23" s="4"/>
    </row>
    <row r="24" spans="1:11" ht="16.5" thickBot="1">
      <c r="A24" s="4"/>
      <c r="B24" s="4"/>
      <c r="C24" s="4"/>
      <c r="D24" s="43" t="s">
        <v>4</v>
      </c>
      <c r="E24" s="43"/>
      <c r="F24" s="5">
        <f>IF(C4=0,0,F22/C4)</f>
        <v>0</v>
      </c>
      <c r="G24" s="4"/>
      <c r="H24" s="60"/>
      <c r="I24" s="60"/>
      <c r="J24" s="60"/>
      <c r="K24" s="4"/>
    </row>
    <row r="25" spans="1:11" ht="16.5" thickBot="1">
      <c r="A25" s="4"/>
      <c r="B25" s="43" t="s">
        <v>5</v>
      </c>
      <c r="C25" s="44"/>
      <c r="D25" s="44"/>
      <c r="E25" s="45"/>
      <c r="F25" s="19">
        <f>F24/10</f>
        <v>0</v>
      </c>
      <c r="G25" s="4"/>
      <c r="K25" s="4"/>
    </row>
    <row r="26" spans="1:11" ht="15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ht="39" customHeight="1"/>
    <row r="33" ht="26.25">
      <c r="M33" s="20"/>
    </row>
    <row r="51" ht="15"/>
    <row r="52" ht="15"/>
    <row r="53" ht="15"/>
    <row r="54" ht="15"/>
    <row r="55" ht="15"/>
  </sheetData>
  <sheetProtection sheet="1" selectLockedCells="1"/>
  <mergeCells count="21">
    <mergeCell ref="I11:J11"/>
    <mergeCell ref="D22:E23"/>
    <mergeCell ref="F22:F23"/>
    <mergeCell ref="H23:J24"/>
    <mergeCell ref="D24:E24"/>
    <mergeCell ref="I12:J12"/>
    <mergeCell ref="I21:J21"/>
    <mergeCell ref="I18:J18"/>
    <mergeCell ref="I19:J19"/>
    <mergeCell ref="I20:J20"/>
    <mergeCell ref="I17:J17"/>
    <mergeCell ref="A1:D2"/>
    <mergeCell ref="A4:B5"/>
    <mergeCell ref="C4:C5"/>
    <mergeCell ref="H7:J8"/>
    <mergeCell ref="I10:J10"/>
    <mergeCell ref="B25:E25"/>
    <mergeCell ref="I13:J13"/>
    <mergeCell ref="I14:J14"/>
    <mergeCell ref="I15:J15"/>
    <mergeCell ref="I16:J16"/>
  </mergeCells>
  <conditionalFormatting sqref="G12:G21">
    <cfRule type="containsText" priority="22" dxfId="0" operator="containsText" stopIfTrue="1" text="Keine">
      <formula>NOT(ISERROR(SEARCH("Keine",G12)))</formula>
    </cfRule>
  </conditionalFormatting>
  <conditionalFormatting sqref="B12:B21">
    <cfRule type="containsText" priority="21" dxfId="0" operator="containsText" stopIfTrue="1" text="Teich leer">
      <formula>NOT(ISERROR(SEARCH("Teich leer",B12)))</formula>
    </cfRule>
  </conditionalFormatting>
  <conditionalFormatting sqref="H7:J8 H23:J24">
    <cfRule type="expression" priority="35" dxfId="9" stopIfTrue="1">
      <formula>$C$4=0</formula>
    </cfRule>
    <cfRule type="expression" priority="36" dxfId="0" stopIfTrue="1">
      <formula>$B$13&lt;=(($B$12/3)*2)</formula>
    </cfRule>
    <cfRule type="expression" priority="37" dxfId="7" stopIfTrue="1">
      <formula>$B$14&lt;=(($B$12/3)*2)</formula>
    </cfRule>
    <cfRule type="expression" priority="38" dxfId="0" stopIfTrue="1">
      <formula>$B$15&lt;=(($B$12/3)*2)</formula>
    </cfRule>
    <cfRule type="expression" priority="39" dxfId="0" stopIfTrue="1">
      <formula>$B$16&lt;=(($B$12/3)*2)</formula>
    </cfRule>
    <cfRule type="expression" priority="40" dxfId="0" stopIfTrue="1">
      <formula>$B$17&lt;=(($B$12/3)*2)</formula>
    </cfRule>
    <cfRule type="expression" priority="41" dxfId="0" stopIfTrue="1">
      <formula>$B$18&lt;=(($B$12/3)*2)</formula>
    </cfRule>
    <cfRule type="expression" priority="42" dxfId="0" stopIfTrue="1">
      <formula>$B$19&lt;=(($B$12/3)*2)</formula>
    </cfRule>
    <cfRule type="expression" priority="43" dxfId="0" stopIfTrue="1">
      <formula>$B$20&lt;=(($B$12/3)*2)</formula>
    </cfRule>
    <cfRule type="expression" priority="44" dxfId="0" stopIfTrue="1">
      <formula>$B$21&lt;=(($B$12/3)*2)</formula>
    </cfRule>
  </conditionalFormatting>
  <dataValidations count="5">
    <dataValidation errorStyle="information" allowBlank="1" showInputMessage="1" sqref="B11:B22"/>
    <dataValidation type="whole" operator="lessThanOrEqual" allowBlank="1" showInputMessage="1" showErrorMessage="1" errorTitle="Eingabe ungültig" error="Anzahl Fische &gt; Anzahl Teilnehmer" sqref="C22 C11:E11">
      <formula1>$C$4</formula1>
    </dataValidation>
    <dataValidation type="whole" operator="lessThanOrEqual" allowBlank="1" showInputMessage="1" showErrorMessage="1" errorTitle="Ungültige Eingabe" error="Anzahl Bestrafende &gt; Anzahl Teilnehmer" sqref="H11 H22">
      <formula1>$C$4</formula1>
    </dataValidation>
    <dataValidation type="whole" operator="lessThanOrEqual" allowBlank="1" showInputMessage="1" showErrorMessage="1" errorTitle="Entrée non valide" error="Nombre de poissons &gt; Nombre de joueurs" sqref="C12:E21">
      <formula1>$C$4</formula1>
    </dataValidation>
    <dataValidation type="whole" operator="lessThanOrEqual" allowBlank="1" showInputMessage="1" showErrorMessage="1" errorTitle="Entrée non valide" error="Joueurs demandant une pénalité &gt; Nombre de joueurs" sqref="H12:H21">
      <formula1>$C$4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Zingg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du jeu</dc:title>
  <dc:subject>Begleitmaterial</dc:subject>
  <dc:creator>Daniel Zingg</dc:creator>
  <cp:keywords/>
  <dc:description/>
  <cp:lastModifiedBy>Mazenauer Bettina</cp:lastModifiedBy>
  <cp:lastPrinted>2014-06-25T12:21:00Z</cp:lastPrinted>
  <dcterms:created xsi:type="dcterms:W3CDTF">2013-05-31T11:22:30Z</dcterms:created>
  <dcterms:modified xsi:type="dcterms:W3CDTF">2019-10-28T15:38:26Z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NBDescription">
    <vt:lpwstr/>
  </property>
  <property fmtid="{D5CDD505-2E9C-101B-9397-08002B2CF9AE}" pid="3" name="SNBDate">
    <vt:lpwstr>2014-03-03T00:00:00Z</vt:lpwstr>
  </property>
  <property fmtid="{D5CDD505-2E9C-101B-9397-08002B2CF9AE}" pid="4" name="Confidentiality">
    <vt:lpwstr>2-internal</vt:lpwstr>
  </property>
  <property fmtid="{D5CDD505-2E9C-101B-9397-08002B2CF9AE}" pid="5" name="SNBContext">
    <vt:lpwstr/>
  </property>
  <property fmtid="{D5CDD505-2E9C-101B-9397-08002B2CF9AE}" pid="6" name="SNBAuthor">
    <vt:lpwstr/>
  </property>
  <property fmtid="{D5CDD505-2E9C-101B-9397-08002B2CF9AE}" pid="7" name="Status">
    <vt:lpwstr>published</vt:lpwstr>
  </property>
  <property fmtid="{D5CDD505-2E9C-101B-9397-08002B2CF9AE}" pid="8" name="Sprache">
    <vt:lpwstr>de</vt:lpwstr>
  </property>
</Properties>
</file>